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jerie\Downloads\"/>
    </mc:Choice>
  </mc:AlternateContent>
  <xr:revisionPtr revIDLastSave="0" documentId="13_ncr:1_{3A46E429-26AC-4F6C-8B5F-1DEA1569E191}" xr6:coauthVersionLast="47" xr6:coauthVersionMax="47" xr10:uidLastSave="{00000000-0000-0000-0000-000000000000}"/>
  <bookViews>
    <workbookView xWindow="-110" yWindow="-110" windowWidth="19420" windowHeight="10300" xr2:uid="{0440E5F8-57E2-4049-84C4-E827D02B277C}"/>
  </bookViews>
  <sheets>
    <sheet name="30+30" sheetId="1" r:id="rId1"/>
  </sheets>
  <definedNames>
    <definedName name="_xlnm._FilterDatabase" localSheetId="0" hidden="1">'30+30'!$A$7:$Y$28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4" i="1" l="1"/>
  <c r="T14" i="1"/>
  <c r="S14" i="1"/>
  <c r="Q14" i="1"/>
  <c r="P14" i="1"/>
  <c r="O14" i="1"/>
  <c r="L14" i="1"/>
  <c r="K14" i="1"/>
  <c r="J14" i="1"/>
  <c r="H14" i="1"/>
  <c r="G14" i="1"/>
  <c r="F14" i="1"/>
  <c r="U12" i="1"/>
  <c r="T12" i="1"/>
  <c r="S12" i="1"/>
  <c r="Q12" i="1"/>
  <c r="P12" i="1"/>
  <c r="O12" i="1"/>
  <c r="L12" i="1"/>
  <c r="K12" i="1"/>
  <c r="J12" i="1"/>
  <c r="H12" i="1"/>
  <c r="G12" i="1"/>
  <c r="F12" i="1"/>
  <c r="U11" i="1"/>
  <c r="T11" i="1"/>
  <c r="S11" i="1"/>
  <c r="Q11" i="1"/>
  <c r="P11" i="1"/>
  <c r="O11" i="1"/>
  <c r="L11" i="1"/>
  <c r="K11" i="1"/>
  <c r="J11" i="1"/>
  <c r="H11" i="1"/>
  <c r="G11" i="1"/>
  <c r="F11" i="1"/>
  <c r="U13" i="1"/>
  <c r="T13" i="1"/>
  <c r="S13" i="1"/>
  <c r="Q13" i="1"/>
  <c r="P13" i="1"/>
  <c r="O13" i="1"/>
  <c r="L13" i="1"/>
  <c r="K13" i="1"/>
  <c r="J13" i="1"/>
  <c r="H13" i="1"/>
  <c r="G13" i="1"/>
  <c r="F13" i="1"/>
  <c r="U10" i="1"/>
  <c r="T10" i="1"/>
  <c r="S10" i="1"/>
  <c r="Q10" i="1"/>
  <c r="P10" i="1"/>
  <c r="O10" i="1"/>
  <c r="L10" i="1"/>
  <c r="K10" i="1"/>
  <c r="J10" i="1"/>
  <c r="H10" i="1"/>
  <c r="G10" i="1"/>
  <c r="F10" i="1"/>
  <c r="U9" i="1"/>
  <c r="T9" i="1"/>
  <c r="S9" i="1"/>
  <c r="Q9" i="1"/>
  <c r="P9" i="1"/>
  <c r="O9" i="1"/>
  <c r="L9" i="1"/>
  <c r="K9" i="1"/>
  <c r="J9" i="1"/>
  <c r="H9" i="1"/>
  <c r="G9" i="1"/>
  <c r="F9" i="1"/>
  <c r="U15" i="1"/>
  <c r="T15" i="1"/>
  <c r="S15" i="1"/>
  <c r="Q15" i="1"/>
  <c r="P15" i="1"/>
  <c r="O15" i="1"/>
  <c r="L15" i="1"/>
  <c r="K15" i="1"/>
  <c r="J15" i="1"/>
  <c r="H15" i="1"/>
  <c r="G15" i="1"/>
  <c r="F15" i="1"/>
  <c r="U16" i="1"/>
  <c r="T16" i="1"/>
  <c r="S16" i="1"/>
  <c r="Q16" i="1"/>
  <c r="P16" i="1"/>
  <c r="O16" i="1"/>
  <c r="L16" i="1"/>
  <c r="K16" i="1"/>
  <c r="J16" i="1"/>
  <c r="H16" i="1"/>
  <c r="G16" i="1"/>
  <c r="F16" i="1"/>
  <c r="R15" i="1"/>
  <c r="R13" i="1" l="1"/>
  <c r="V28" i="1" l="1"/>
  <c r="R28" i="1"/>
  <c r="M28" i="1"/>
  <c r="I28" i="1"/>
  <c r="V27" i="1"/>
  <c r="R27" i="1"/>
  <c r="M27" i="1"/>
  <c r="I27" i="1"/>
  <c r="V26" i="1"/>
  <c r="R26" i="1"/>
  <c r="M26" i="1"/>
  <c r="I26" i="1"/>
  <c r="V25" i="1"/>
  <c r="R25" i="1"/>
  <c r="M25" i="1"/>
  <c r="I25" i="1"/>
  <c r="N25" i="1" s="1"/>
  <c r="V24" i="1"/>
  <c r="R24" i="1"/>
  <c r="M24" i="1"/>
  <c r="I24" i="1"/>
  <c r="V23" i="1"/>
  <c r="R23" i="1"/>
  <c r="M23" i="1"/>
  <c r="I23" i="1"/>
  <c r="X23" i="1" s="1"/>
  <c r="V22" i="1"/>
  <c r="R22" i="1"/>
  <c r="M22" i="1"/>
  <c r="I22" i="1"/>
  <c r="V21" i="1"/>
  <c r="R21" i="1"/>
  <c r="M21" i="1"/>
  <c r="I21" i="1"/>
  <c r="X21" i="1" s="1"/>
  <c r="V20" i="1"/>
  <c r="R20" i="1"/>
  <c r="M20" i="1"/>
  <c r="I20" i="1"/>
  <c r="V17" i="1"/>
  <c r="R17" i="1"/>
  <c r="W17" i="1" s="1"/>
  <c r="M17" i="1"/>
  <c r="I17" i="1"/>
  <c r="V10" i="1"/>
  <c r="R10" i="1"/>
  <c r="M10" i="1"/>
  <c r="I10" i="1"/>
  <c r="V18" i="1"/>
  <c r="R18" i="1"/>
  <c r="M18" i="1"/>
  <c r="I18" i="1"/>
  <c r="V15" i="1"/>
  <c r="M15" i="1"/>
  <c r="I15" i="1"/>
  <c r="V9" i="1"/>
  <c r="R9" i="1"/>
  <c r="M9" i="1"/>
  <c r="I9" i="1"/>
  <c r="V14" i="1"/>
  <c r="R14" i="1"/>
  <c r="M14" i="1"/>
  <c r="I14" i="1"/>
  <c r="V13" i="1"/>
  <c r="M13" i="1"/>
  <c r="I13" i="1"/>
  <c r="V11" i="1"/>
  <c r="R11" i="1"/>
  <c r="M11" i="1"/>
  <c r="I11" i="1"/>
  <c r="V19" i="1"/>
  <c r="R19" i="1"/>
  <c r="W19" i="1" s="1"/>
  <c r="M19" i="1"/>
  <c r="I19" i="1"/>
  <c r="V16" i="1"/>
  <c r="R16" i="1"/>
  <c r="M16" i="1"/>
  <c r="I16" i="1"/>
  <c r="V12" i="1"/>
  <c r="R12" i="1"/>
  <c r="M12" i="1"/>
  <c r="I12" i="1"/>
  <c r="W21" i="1" l="1"/>
  <c r="N27" i="1"/>
  <c r="W27" i="1"/>
  <c r="N10" i="1"/>
  <c r="N26" i="1"/>
  <c r="X28" i="1"/>
  <c r="W22" i="1"/>
  <c r="W24" i="1"/>
  <c r="W26" i="1"/>
  <c r="W28" i="1"/>
  <c r="X24" i="1"/>
  <c r="W20" i="1"/>
  <c r="W12" i="1"/>
  <c r="W9" i="1"/>
  <c r="W10" i="1"/>
  <c r="N18" i="1"/>
  <c r="N17" i="1"/>
  <c r="X17" i="1" s="1"/>
  <c r="W16" i="1"/>
  <c r="X27" i="1"/>
  <c r="W11" i="1"/>
  <c r="N23" i="1"/>
  <c r="X20" i="1"/>
  <c r="W23" i="1"/>
  <c r="X26" i="1"/>
  <c r="W18" i="1"/>
  <c r="W13" i="1"/>
  <c r="X22" i="1"/>
  <c r="N24" i="1"/>
  <c r="X25" i="1"/>
  <c r="N15" i="1"/>
  <c r="N16" i="1"/>
  <c r="N12" i="1"/>
  <c r="W14" i="1"/>
  <c r="N9" i="1"/>
  <c r="N13" i="1"/>
  <c r="N19" i="1"/>
  <c r="X19" i="1" s="1"/>
  <c r="W15" i="1"/>
  <c r="N22" i="1"/>
  <c r="W25" i="1"/>
  <c r="N21" i="1"/>
  <c r="N20" i="1"/>
  <c r="N28" i="1"/>
  <c r="N14" i="1"/>
  <c r="N11" i="1"/>
  <c r="X10" i="1" l="1"/>
  <c r="X12" i="1"/>
  <c r="X9" i="1"/>
  <c r="X16" i="1"/>
  <c r="X18" i="1"/>
  <c r="X11" i="1"/>
  <c r="X14" i="1"/>
  <c r="X13" i="1"/>
  <c r="X15" i="1"/>
</calcChain>
</file>

<file path=xl/sharedStrings.xml><?xml version="1.0" encoding="utf-8"?>
<sst xmlns="http://schemas.openxmlformats.org/spreadsheetml/2006/main" count="57" uniqueCount="45">
  <si>
    <t>VÝSLEDKOVÁ LISTINA</t>
  </si>
  <si>
    <t>střelecké soutěže</t>
  </si>
  <si>
    <t>Datum:</t>
  </si>
  <si>
    <t>Místo:</t>
  </si>
  <si>
    <t>Horní Branná</t>
  </si>
  <si>
    <t>Soutěž:</t>
  </si>
  <si>
    <t>Disciplína:</t>
  </si>
  <si>
    <r>
      <t>Poř</t>
    </r>
    <r>
      <rPr>
        <sz val="12"/>
        <rFont val="Arial"/>
        <family val="2"/>
        <charset val="238"/>
      </rPr>
      <t>.</t>
    </r>
  </si>
  <si>
    <t>Příjmení</t>
  </si>
  <si>
    <t>Jméno</t>
  </si>
  <si>
    <t>Rok</t>
  </si>
  <si>
    <t>Klub</t>
  </si>
  <si>
    <t>Mířená 1</t>
  </si>
  <si>
    <t>Mezi součet</t>
  </si>
  <si>
    <t>Mířená 2</t>
  </si>
  <si>
    <t>Mířená celkem</t>
  </si>
  <si>
    <t>Otočné 1</t>
  </si>
  <si>
    <t>Otočné 2</t>
  </si>
  <si>
    <t>Otočné celkem</t>
  </si>
  <si>
    <t>Celkové výsledky</t>
  </si>
  <si>
    <t>VT</t>
  </si>
  <si>
    <t>nar</t>
  </si>
  <si>
    <t>číslo</t>
  </si>
  <si>
    <t>BLAŠKA</t>
  </si>
  <si>
    <t>Jiří</t>
  </si>
  <si>
    <t>RADDA</t>
  </si>
  <si>
    <t>Miloš</t>
  </si>
  <si>
    <t>SSK H.Branná</t>
  </si>
  <si>
    <t>Adam</t>
  </si>
  <si>
    <t>Závod ukončen:</t>
  </si>
  <si>
    <t>hodin</t>
  </si>
  <si>
    <t>Hlavní rozhodčí:</t>
  </si>
  <si>
    <t>SSK 0905 Liberec</t>
  </si>
  <si>
    <t>MACHÁČEK</t>
  </si>
  <si>
    <t>SSK Duel Praha</t>
  </si>
  <si>
    <t>MÁSLO</t>
  </si>
  <si>
    <t>Ladislav</t>
  </si>
  <si>
    <t>SP 30+30</t>
  </si>
  <si>
    <t>Pohár AVZO a SSK</t>
  </si>
  <si>
    <t>Pavel Fejkl</t>
  </si>
  <si>
    <t>B1417</t>
  </si>
  <si>
    <t>Tomáš</t>
  </si>
  <si>
    <t>FIŠERA</t>
  </si>
  <si>
    <t>Roman</t>
  </si>
  <si>
    <t>Tomáš ml.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</si>
</sst>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2" x14ac:knownFonts="1">
    <font>
      <sz val="10"/>
      <name val="Arial"/>
      <charset val="238"/>
    </font>
    <font>
      <b/>
      <sz val="18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1"/>
      <name val="Arial"/>
      <family val="2"/>
      <charset val="238"/>
    </font>
    <font>
      <i/>
      <sz val="10"/>
      <name val="Arial"/>
      <family val="2"/>
      <charset val="238"/>
    </font>
    <font>
      <b/>
      <i/>
      <sz val="10"/>
      <name val="Arial"/>
      <family val="2"/>
      <charset val="238"/>
    </font>
    <font>
      <b/>
      <sz val="13"/>
      <name val="Arial"/>
      <family val="2"/>
      <charset val="238"/>
    </font>
    <font>
      <b/>
      <sz val="10"/>
      <name val="Arial"/>
      <family val="2"/>
      <charset val="238"/>
    </font>
    <font>
      <b/>
      <sz val="11"/>
      <name val="Arial"/>
      <family val="2"/>
      <charset val="238"/>
    </font>
    <font>
      <b/>
      <i/>
      <sz val="12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49" fontId="2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49" fontId="2" fillId="0" borderId="14" xfId="0" applyNumberFormat="1" applyFont="1" applyBorder="1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8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2" fillId="0" borderId="27" xfId="0" applyFont="1" applyBorder="1" applyAlignment="1">
      <alignment vertical="center" wrapText="1"/>
    </xf>
    <xf numFmtId="49" fontId="2" fillId="0" borderId="28" xfId="0" applyNumberFormat="1" applyFont="1" applyBorder="1" applyAlignment="1">
      <alignment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11" fillId="0" borderId="32" xfId="0" applyFont="1" applyBorder="1" applyAlignment="1">
      <alignment vertical="center" wrapText="1"/>
    </xf>
    <xf numFmtId="0" fontId="4" fillId="0" borderId="32" xfId="0" applyFont="1" applyBorder="1" applyAlignment="1">
      <alignment vertical="center" wrapText="1"/>
    </xf>
    <xf numFmtId="0" fontId="10" fillId="0" borderId="25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left" vertical="center" wrapText="1"/>
    </xf>
    <xf numFmtId="0" fontId="6" fillId="0" borderId="35" xfId="0" applyFont="1" applyBorder="1" applyAlignment="1">
      <alignment horizontal="left" vertical="center" wrapText="1"/>
    </xf>
    <xf numFmtId="0" fontId="2" fillId="0" borderId="35" xfId="0" applyFont="1" applyBorder="1" applyAlignment="1">
      <alignment vertical="center" wrapText="1"/>
    </xf>
    <xf numFmtId="49" fontId="2" fillId="0" borderId="36" xfId="0" applyNumberFormat="1" applyFont="1" applyBorder="1" applyAlignment="1">
      <alignment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11" fillId="0" borderId="40" xfId="0" applyFont="1" applyBorder="1" applyAlignment="1">
      <alignment vertical="center" wrapText="1"/>
    </xf>
    <xf numFmtId="0" fontId="8" fillId="0" borderId="33" xfId="0" applyFont="1" applyBorder="1" applyAlignment="1">
      <alignment horizontal="center" vertical="center" wrapText="1"/>
    </xf>
    <xf numFmtId="0" fontId="4" fillId="0" borderId="40" xfId="0" applyFont="1" applyBorder="1" applyAlignment="1">
      <alignment vertical="center" wrapText="1"/>
    </xf>
    <xf numFmtId="164" fontId="5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 textRotation="90" wrapText="1"/>
    </xf>
    <xf numFmtId="0" fontId="2" fillId="0" borderId="11" xfId="0" applyFont="1" applyBorder="1" applyAlignment="1">
      <alignment vertical="center" textRotation="90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E22DFB-F843-45F6-A07E-8FC0D6461DC8}">
  <sheetPr>
    <pageSetUpPr fitToPage="1"/>
  </sheetPr>
  <dimension ref="A1:Y34"/>
  <sheetViews>
    <sheetView tabSelected="1" zoomScale="80" workbookViewId="0">
      <selection activeCell="F4" sqref="F4"/>
    </sheetView>
  </sheetViews>
  <sheetFormatPr defaultColWidth="9.1796875" defaultRowHeight="12.5" x14ac:dyDescent="0.25"/>
  <cols>
    <col min="1" max="1" width="3.7265625" style="1" customWidth="1"/>
    <col min="2" max="2" width="13.453125" style="1" customWidth="1"/>
    <col min="3" max="3" width="9.81640625" style="1" bestFit="1" customWidth="1"/>
    <col min="4" max="4" width="5.7265625" style="1" customWidth="1"/>
    <col min="5" max="5" width="19.81640625" style="3" customWidth="1"/>
    <col min="6" max="8" width="4" style="1" customWidth="1"/>
    <col min="9" max="9" width="7" style="1" customWidth="1"/>
    <col min="10" max="12" width="4" style="1" customWidth="1"/>
    <col min="13" max="13" width="7" style="1" customWidth="1"/>
    <col min="14" max="14" width="7.1796875" style="1" customWidth="1"/>
    <col min="15" max="17" width="4" style="1" customWidth="1"/>
    <col min="18" max="18" width="7" style="1" customWidth="1"/>
    <col min="19" max="21" width="4" style="1" customWidth="1"/>
    <col min="22" max="22" width="7" style="1" customWidth="1"/>
    <col min="23" max="23" width="7.1796875" style="1" customWidth="1"/>
    <col min="24" max="24" width="10.1796875" style="1" customWidth="1"/>
    <col min="25" max="25" width="6.453125" style="4" customWidth="1"/>
    <col min="26" max="16384" width="9.1796875" style="1"/>
  </cols>
  <sheetData>
    <row r="1" spans="1:25" ht="23" x14ac:dyDescent="0.25">
      <c r="A1" s="75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</row>
    <row r="2" spans="1:25" ht="15.5" x14ac:dyDescent="0.25">
      <c r="A2" s="63" t="s">
        <v>1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</row>
    <row r="3" spans="1:25" ht="15.5" x14ac:dyDescent="0.25">
      <c r="A3" s="2"/>
    </row>
    <row r="4" spans="1:25" ht="15.5" x14ac:dyDescent="0.25">
      <c r="A4" s="5"/>
      <c r="B4" s="6" t="s">
        <v>2</v>
      </c>
      <c r="C4" s="4"/>
      <c r="D4" s="76">
        <v>46067</v>
      </c>
      <c r="E4" s="76"/>
      <c r="N4" s="7"/>
      <c r="O4" s="7"/>
      <c r="P4" s="8" t="s">
        <v>3</v>
      </c>
      <c r="Q4" s="9" t="s">
        <v>4</v>
      </c>
      <c r="R4" s="9"/>
      <c r="S4" s="9"/>
      <c r="T4" s="9"/>
      <c r="U4" s="9"/>
      <c r="V4" s="9"/>
      <c r="W4" s="9"/>
    </row>
    <row r="5" spans="1:25" ht="15.5" x14ac:dyDescent="0.25">
      <c r="A5" s="5"/>
      <c r="B5" s="6" t="s">
        <v>5</v>
      </c>
      <c r="C5" s="4"/>
      <c r="D5" s="63" t="s">
        <v>38</v>
      </c>
      <c r="E5" s="63"/>
      <c r="N5" s="7"/>
      <c r="O5" s="7"/>
      <c r="P5" s="8" t="s">
        <v>6</v>
      </c>
      <c r="Q5" s="9" t="s">
        <v>37</v>
      </c>
      <c r="R5" s="9"/>
      <c r="S5" s="9"/>
      <c r="T5" s="9"/>
      <c r="U5" s="9"/>
      <c r="V5" s="9"/>
    </row>
    <row r="6" spans="1:25" ht="16" thickBot="1" x14ac:dyDescent="0.3">
      <c r="A6" s="5"/>
    </row>
    <row r="7" spans="1:25" ht="18.75" customHeight="1" thickTop="1" x14ac:dyDescent="0.25">
      <c r="A7" s="77" t="s">
        <v>7</v>
      </c>
      <c r="B7" s="10" t="s">
        <v>8</v>
      </c>
      <c r="C7" s="11" t="s">
        <v>9</v>
      </c>
      <c r="D7" s="12" t="s">
        <v>10</v>
      </c>
      <c r="E7" s="13" t="s">
        <v>11</v>
      </c>
      <c r="F7" s="79" t="s">
        <v>12</v>
      </c>
      <c r="G7" s="67"/>
      <c r="H7" s="68"/>
      <c r="I7" s="64" t="s">
        <v>13</v>
      </c>
      <c r="J7" s="66" t="s">
        <v>14</v>
      </c>
      <c r="K7" s="67"/>
      <c r="L7" s="68"/>
      <c r="M7" s="64" t="s">
        <v>13</v>
      </c>
      <c r="N7" s="69" t="s">
        <v>15</v>
      </c>
      <c r="O7" s="79" t="s">
        <v>16</v>
      </c>
      <c r="P7" s="67"/>
      <c r="Q7" s="68"/>
      <c r="R7" s="64" t="s">
        <v>13</v>
      </c>
      <c r="S7" s="66" t="s">
        <v>17</v>
      </c>
      <c r="T7" s="67"/>
      <c r="U7" s="68"/>
      <c r="V7" s="64" t="s">
        <v>13</v>
      </c>
      <c r="W7" s="69" t="s">
        <v>18</v>
      </c>
      <c r="X7" s="71" t="s">
        <v>19</v>
      </c>
      <c r="Y7" s="73" t="s">
        <v>20</v>
      </c>
    </row>
    <row r="8" spans="1:25" ht="21" customHeight="1" thickBot="1" x14ac:dyDescent="0.3">
      <c r="A8" s="78"/>
      <c r="B8" s="16"/>
      <c r="C8" s="17"/>
      <c r="D8" s="18" t="s">
        <v>21</v>
      </c>
      <c r="E8" s="19" t="s">
        <v>22</v>
      </c>
      <c r="F8" s="20">
        <v>1</v>
      </c>
      <c r="G8" s="21">
        <v>2</v>
      </c>
      <c r="H8" s="22">
        <v>3</v>
      </c>
      <c r="I8" s="65"/>
      <c r="J8" s="23">
        <v>4</v>
      </c>
      <c r="K8" s="21">
        <v>5</v>
      </c>
      <c r="L8" s="22">
        <v>6</v>
      </c>
      <c r="M8" s="65"/>
      <c r="N8" s="70"/>
      <c r="O8" s="20">
        <v>1</v>
      </c>
      <c r="P8" s="21">
        <v>2</v>
      </c>
      <c r="Q8" s="22">
        <v>3</v>
      </c>
      <c r="R8" s="65"/>
      <c r="S8" s="23">
        <v>4</v>
      </c>
      <c r="T8" s="21">
        <v>5</v>
      </c>
      <c r="U8" s="22">
        <v>6</v>
      </c>
      <c r="V8" s="65"/>
      <c r="W8" s="70"/>
      <c r="X8" s="72"/>
      <c r="Y8" s="74"/>
    </row>
    <row r="9" spans="1:25" ht="18" customHeight="1" thickTop="1" x14ac:dyDescent="0.25">
      <c r="A9" s="24">
        <v>1</v>
      </c>
      <c r="B9" s="25" t="s">
        <v>23</v>
      </c>
      <c r="C9" s="26" t="s">
        <v>24</v>
      </c>
      <c r="D9" s="27">
        <v>1968</v>
      </c>
      <c r="E9" s="28" t="s">
        <v>32</v>
      </c>
      <c r="F9" s="14">
        <f>10+10+10+10+10</f>
        <v>50</v>
      </c>
      <c r="G9" s="15">
        <f>10+10+10+10+10</f>
        <v>50</v>
      </c>
      <c r="H9" s="29">
        <f>9+9+9+9+9</f>
        <v>45</v>
      </c>
      <c r="I9" s="30">
        <f>IF(SUM(F9:H9)=0,"",SUM(F9:H9))</f>
        <v>145</v>
      </c>
      <c r="J9" s="31">
        <f>10+10+10+9+9</f>
        <v>48</v>
      </c>
      <c r="K9" s="15">
        <f>9+9+9+9+9</f>
        <v>45</v>
      </c>
      <c r="L9" s="29">
        <f>9+9+8+8+8</f>
        <v>42</v>
      </c>
      <c r="M9" s="30">
        <f>IF(SUM(J9:L9)=0,"",SUM(J9:L9))</f>
        <v>135</v>
      </c>
      <c r="N9" s="32">
        <f>IF(SUM(I9,M9)=0,"",SUM(I9,M9))</f>
        <v>280</v>
      </c>
      <c r="O9" s="14">
        <f>9+9+8+8+8</f>
        <v>42</v>
      </c>
      <c r="P9" s="15">
        <f>10+9+9+9+8</f>
        <v>45</v>
      </c>
      <c r="Q9" s="29">
        <f>9+9+9+9+8</f>
        <v>44</v>
      </c>
      <c r="R9" s="30">
        <f>IF(SUM(O9:Q9)=0,"",SUM(O9:Q9))</f>
        <v>131</v>
      </c>
      <c r="S9" s="31">
        <f>10+10+9+9+7</f>
        <v>45</v>
      </c>
      <c r="T9" s="15">
        <f>10+10+9+9+7</f>
        <v>45</v>
      </c>
      <c r="U9" s="29">
        <f>10+10+10+9+8</f>
        <v>47</v>
      </c>
      <c r="V9" s="30">
        <f>IF(SUM(S9:U9)=0,"",SUM(S9:U9))</f>
        <v>137</v>
      </c>
      <c r="W9" s="32">
        <f>IF(SUM(R9,V9)=0,"",SUM(R9,V9))</f>
        <v>268</v>
      </c>
      <c r="X9" s="24">
        <f>IF(SUM(I9,M9,R9,V9)=0,"",SUM(N9,W9))</f>
        <v>548</v>
      </c>
      <c r="Y9" s="33"/>
    </row>
    <row r="10" spans="1:25" ht="18" customHeight="1" x14ac:dyDescent="0.25">
      <c r="A10" s="34">
        <v>2</v>
      </c>
      <c r="B10" s="35" t="s">
        <v>23</v>
      </c>
      <c r="C10" s="36" t="s">
        <v>28</v>
      </c>
      <c r="D10" s="37">
        <v>2001</v>
      </c>
      <c r="E10" s="38" t="s">
        <v>32</v>
      </c>
      <c r="F10" s="39">
        <f>10+10+10+10+10</f>
        <v>50</v>
      </c>
      <c r="G10" s="40">
        <f>10+10+9+9+8</f>
        <v>46</v>
      </c>
      <c r="H10" s="41">
        <f>8+8+8+8+5</f>
        <v>37</v>
      </c>
      <c r="I10" s="42">
        <f>IF(SUM(F10:H10)=0,"",SUM(F10:H10))</f>
        <v>133</v>
      </c>
      <c r="J10" s="43">
        <f>10+10+10+10+9</f>
        <v>49</v>
      </c>
      <c r="K10" s="40">
        <f>9+9+9+8+8</f>
        <v>43</v>
      </c>
      <c r="L10" s="41">
        <f>8+8+7+7+4</f>
        <v>34</v>
      </c>
      <c r="M10" s="42">
        <f>IF(SUM(J10:L10)=0,"",SUM(J10:L10))</f>
        <v>126</v>
      </c>
      <c r="N10" s="44">
        <f>IF(SUM(I10,M10)=0,"",SUM(I10,M10))</f>
        <v>259</v>
      </c>
      <c r="O10" s="39">
        <f>10+9+8+8+7</f>
        <v>42</v>
      </c>
      <c r="P10" s="40">
        <f>10+10+10+9+9</f>
        <v>48</v>
      </c>
      <c r="Q10" s="41">
        <f>10+10+9+8+8</f>
        <v>45</v>
      </c>
      <c r="R10" s="42">
        <f>IF(SUM(O10:Q10)=0,"",SUM(O10:Q10))</f>
        <v>135</v>
      </c>
      <c r="S10" s="43">
        <f>10+9+9+8+0</f>
        <v>36</v>
      </c>
      <c r="T10" s="40">
        <f>9+9+8+8+7</f>
        <v>41</v>
      </c>
      <c r="U10" s="41">
        <f>10+10+10+9+9</f>
        <v>48</v>
      </c>
      <c r="V10" s="42">
        <f>IF(SUM(S10:U10)=0,"",SUM(S10:U10))</f>
        <v>125</v>
      </c>
      <c r="W10" s="44">
        <f>IF(SUM(R10,V10)=0,"",SUM(R10,V10))</f>
        <v>260</v>
      </c>
      <c r="X10" s="34">
        <f>IF(SUM(I10,M10,R10,V10)=0,"",SUM(N10,W10))</f>
        <v>519</v>
      </c>
      <c r="Y10" s="45"/>
    </row>
    <row r="11" spans="1:25" ht="18" customHeight="1" x14ac:dyDescent="0.25">
      <c r="A11" s="46">
        <v>3</v>
      </c>
      <c r="B11" s="35" t="s">
        <v>25</v>
      </c>
      <c r="C11" s="36" t="s">
        <v>41</v>
      </c>
      <c r="D11" s="37">
        <v>1968</v>
      </c>
      <c r="E11" s="38" t="s">
        <v>27</v>
      </c>
      <c r="F11" s="39">
        <f>10+10+10+10+10</f>
        <v>50</v>
      </c>
      <c r="G11" s="40">
        <f>10+10+9+9+9</f>
        <v>47</v>
      </c>
      <c r="H11" s="41">
        <f>9+9+9+9+7</f>
        <v>43</v>
      </c>
      <c r="I11" s="42">
        <f>IF(SUM(F11:H11)=0,"",SUM(F11:H11))</f>
        <v>140</v>
      </c>
      <c r="J11" s="43">
        <f>10+10+10+9+9</f>
        <v>48</v>
      </c>
      <c r="K11" s="40">
        <f>9+9+9+9+9</f>
        <v>45</v>
      </c>
      <c r="L11" s="41">
        <f>8+8+8+7+6</f>
        <v>37</v>
      </c>
      <c r="M11" s="42">
        <f>IF(SUM(J11:L11)=0,"",SUM(J11:L11))</f>
        <v>130</v>
      </c>
      <c r="N11" s="44">
        <f>IF(SUM(I11,M11)=0,"",SUM(I11,M11))</f>
        <v>270</v>
      </c>
      <c r="O11" s="39">
        <f>9+9+9+9+8</f>
        <v>44</v>
      </c>
      <c r="P11" s="40">
        <f>9+9+8+8+7</f>
        <v>41</v>
      </c>
      <c r="Q11" s="41">
        <f>10+10+9+8+0</f>
        <v>37</v>
      </c>
      <c r="R11" s="42">
        <f>IF(SUM(O11:Q11)=0,"",SUM(O11:Q11))</f>
        <v>122</v>
      </c>
      <c r="S11" s="43">
        <f>8+7+7+7+5</f>
        <v>34</v>
      </c>
      <c r="T11" s="40">
        <f>9+9+8+8+7</f>
        <v>41</v>
      </c>
      <c r="U11" s="41">
        <f>10+9+9+8+8</f>
        <v>44</v>
      </c>
      <c r="V11" s="42">
        <f>IF(SUM(S11:U11)=0,"",SUM(S11:U11))</f>
        <v>119</v>
      </c>
      <c r="W11" s="44">
        <f>IF(SUM(R11,V11)=0,"",SUM(R11,V11))</f>
        <v>241</v>
      </c>
      <c r="X11" s="34">
        <f>IF(SUM(I11,M11,R11,V11)=0,"",SUM(N11,W11))</f>
        <v>511</v>
      </c>
      <c r="Y11" s="45"/>
    </row>
    <row r="12" spans="1:25" ht="18" customHeight="1" x14ac:dyDescent="0.25">
      <c r="A12" s="46">
        <v>4</v>
      </c>
      <c r="B12" s="35" t="s">
        <v>25</v>
      </c>
      <c r="C12" s="36" t="s">
        <v>26</v>
      </c>
      <c r="D12" s="37">
        <v>1962</v>
      </c>
      <c r="E12" s="38" t="s">
        <v>27</v>
      </c>
      <c r="F12" s="39">
        <f>10+10+10+9+9</f>
        <v>48</v>
      </c>
      <c r="G12" s="40">
        <f>9+9+9+9+9</f>
        <v>45</v>
      </c>
      <c r="H12" s="41">
        <f>9+8+8+8+7</f>
        <v>40</v>
      </c>
      <c r="I12" s="42">
        <f>IF(SUM(F12:H12)=0,"",SUM(F12:H12))</f>
        <v>133</v>
      </c>
      <c r="J12" s="43">
        <f>10+10+9+9+9</f>
        <v>47</v>
      </c>
      <c r="K12" s="40">
        <f>9+9+9+8+8</f>
        <v>43</v>
      </c>
      <c r="L12" s="41">
        <f>8+8+8+8+7</f>
        <v>39</v>
      </c>
      <c r="M12" s="42">
        <f>IF(SUM(J12:L12)=0,"",SUM(J12:L12))</f>
        <v>129</v>
      </c>
      <c r="N12" s="44">
        <f>IF(SUM(I12,M12)=0,"",SUM(I12,M12))</f>
        <v>262</v>
      </c>
      <c r="O12" s="39">
        <f>9+8+8+7+6</f>
        <v>38</v>
      </c>
      <c r="P12" s="40">
        <f>10+9+8+6+6</f>
        <v>39</v>
      </c>
      <c r="Q12" s="41">
        <f>9+9+8+7+7</f>
        <v>40</v>
      </c>
      <c r="R12" s="42">
        <f>IF(SUM(O12:Q12)=0,"",SUM(O12:Q12))</f>
        <v>117</v>
      </c>
      <c r="S12" s="43">
        <f>10+9+9+8+8</f>
        <v>44</v>
      </c>
      <c r="T12" s="40">
        <f>10+9+9+9+8</f>
        <v>45</v>
      </c>
      <c r="U12" s="41">
        <f>10+10+9+7+5</f>
        <v>41</v>
      </c>
      <c r="V12" s="42">
        <f>IF(SUM(S12:U12)=0,"",SUM(S12:U12))</f>
        <v>130</v>
      </c>
      <c r="W12" s="44">
        <f>IF(SUM(R12,V12)=0,"",SUM(R12,V12))</f>
        <v>247</v>
      </c>
      <c r="X12" s="34">
        <f>IF(SUM(I12,M12,R12,V12)=0,"",SUM(N12,W12))</f>
        <v>509</v>
      </c>
      <c r="Y12" s="45"/>
    </row>
    <row r="13" spans="1:25" ht="18" customHeight="1" x14ac:dyDescent="0.25">
      <c r="A13" s="34">
        <v>5</v>
      </c>
      <c r="B13" s="35" t="s">
        <v>42</v>
      </c>
      <c r="C13" s="36" t="s">
        <v>43</v>
      </c>
      <c r="D13" s="37">
        <v>1973</v>
      </c>
      <c r="E13" s="38" t="s">
        <v>27</v>
      </c>
      <c r="F13" s="39">
        <f>10+10+10+10+10</f>
        <v>50</v>
      </c>
      <c r="G13" s="40">
        <f>9+9+8+8+8</f>
        <v>42</v>
      </c>
      <c r="H13" s="41">
        <f>8+8+8+7+2</f>
        <v>33</v>
      </c>
      <c r="I13" s="42">
        <f>IF(SUM(F13:H13)=0,"",SUM(F13:H13))</f>
        <v>125</v>
      </c>
      <c r="J13" s="43">
        <f>10+10+10+9+9</f>
        <v>48</v>
      </c>
      <c r="K13" s="40">
        <f>9+9+9+9+8</f>
        <v>44</v>
      </c>
      <c r="L13" s="41">
        <f>8+8+7+5+5</f>
        <v>33</v>
      </c>
      <c r="M13" s="42">
        <f>IF(SUM(J13:L13)=0,"",SUM(J13:L13))</f>
        <v>125</v>
      </c>
      <c r="N13" s="44">
        <f>IF(SUM(I13,M13)=0,"",SUM(I13,M13))</f>
        <v>250</v>
      </c>
      <c r="O13" s="39">
        <f>9+9+8+8+7</f>
        <v>41</v>
      </c>
      <c r="P13" s="40">
        <f>9+9+8+8+6</f>
        <v>40</v>
      </c>
      <c r="Q13" s="41">
        <f>10+9+8+8+8</f>
        <v>43</v>
      </c>
      <c r="R13" s="42">
        <f>IF(SUM(O13:Q13)=0,"",SUM(O13:Q13))</f>
        <v>124</v>
      </c>
      <c r="S13" s="43">
        <f>10+10+9+9+6</f>
        <v>44</v>
      </c>
      <c r="T13" s="40">
        <f>9+8+7+5+5</f>
        <v>34</v>
      </c>
      <c r="U13" s="41">
        <f>9+9+8+6+5</f>
        <v>37</v>
      </c>
      <c r="V13" s="42">
        <f>IF(SUM(S13:U13)=0,"",SUM(S13:U13))</f>
        <v>115</v>
      </c>
      <c r="W13" s="44">
        <f>IF(SUM(R13,V13)=0,"",SUM(R13,V13))</f>
        <v>239</v>
      </c>
      <c r="X13" s="34">
        <f>IF(SUM(I13,M13,R13,V13)=0,"",SUM(N13,W13))</f>
        <v>489</v>
      </c>
      <c r="Y13" s="45"/>
    </row>
    <row r="14" spans="1:25" ht="18" customHeight="1" x14ac:dyDescent="0.25">
      <c r="A14" s="46">
        <v>6</v>
      </c>
      <c r="B14" s="35" t="s">
        <v>25</v>
      </c>
      <c r="C14" s="36" t="s">
        <v>44</v>
      </c>
      <c r="D14" s="37">
        <v>1997</v>
      </c>
      <c r="E14" s="38" t="s">
        <v>27</v>
      </c>
      <c r="F14" s="39">
        <f>10+10+10+10+10</f>
        <v>50</v>
      </c>
      <c r="G14" s="40">
        <f>10+10+9+9+9</f>
        <v>47</v>
      </c>
      <c r="H14" s="41">
        <f>9+9+8+8+7</f>
        <v>41</v>
      </c>
      <c r="I14" s="42">
        <f>IF(SUM(F14:H14)=0,"",SUM(F14:H14))</f>
        <v>138</v>
      </c>
      <c r="J14" s="43">
        <f>10+10+10+10+10</f>
        <v>50</v>
      </c>
      <c r="K14" s="40">
        <f>9+9+9+9+9</f>
        <v>45</v>
      </c>
      <c r="L14" s="41">
        <f>9+9+8+7+6</f>
        <v>39</v>
      </c>
      <c r="M14" s="42">
        <f>IF(SUM(J14:L14)=0,"",SUM(J14:L14))</f>
        <v>134</v>
      </c>
      <c r="N14" s="44">
        <f>IF(SUM(I14,M14)=0,"",SUM(I14,M14))</f>
        <v>272</v>
      </c>
      <c r="O14" s="39">
        <f>9+8+7+5+0</f>
        <v>29</v>
      </c>
      <c r="P14" s="40">
        <f>8+7+6+5+5</f>
        <v>31</v>
      </c>
      <c r="Q14" s="41">
        <f>10+10+9+9+0</f>
        <v>38</v>
      </c>
      <c r="R14" s="42">
        <f>IF(SUM(O14:Q14)=0,"",SUM(O14:Q14))</f>
        <v>98</v>
      </c>
      <c r="S14" s="43">
        <f>10+9+8+8+7</f>
        <v>42</v>
      </c>
      <c r="T14" s="40">
        <f>9+9+8+0+0</f>
        <v>26</v>
      </c>
      <c r="U14" s="41">
        <f>8+7+6+0+0</f>
        <v>21</v>
      </c>
      <c r="V14" s="42">
        <f>IF(SUM(S14:U14)=0,"",SUM(S14:U14))</f>
        <v>89</v>
      </c>
      <c r="W14" s="44">
        <f>IF(SUM(R14,V14)=0,"",SUM(R14,V14))</f>
        <v>187</v>
      </c>
      <c r="X14" s="34">
        <f>IF(SUM(I14,M14,R14,V14)=0,"",SUM(N14,W14))</f>
        <v>459</v>
      </c>
      <c r="Y14" s="45"/>
    </row>
    <row r="15" spans="1:25" ht="18" customHeight="1" x14ac:dyDescent="0.25">
      <c r="A15" s="46">
        <v>7</v>
      </c>
      <c r="B15" s="35" t="s">
        <v>35</v>
      </c>
      <c r="C15" s="36" t="s">
        <v>36</v>
      </c>
      <c r="D15" s="37">
        <v>1954</v>
      </c>
      <c r="E15" s="38" t="s">
        <v>34</v>
      </c>
      <c r="F15" s="39">
        <f>9+9+9+8+7</f>
        <v>42</v>
      </c>
      <c r="G15" s="40">
        <f>7+6+6+6+5</f>
        <v>30</v>
      </c>
      <c r="H15" s="41">
        <f>5+3+3+2+2</f>
        <v>15</v>
      </c>
      <c r="I15" s="42">
        <f>IF(SUM(F15:H15)=0,"",SUM(F15:H15))</f>
        <v>87</v>
      </c>
      <c r="J15" s="43">
        <f>10+10+9+9+8</f>
        <v>46</v>
      </c>
      <c r="K15" s="40">
        <f>8+8+8+7+7</f>
        <v>38</v>
      </c>
      <c r="L15" s="41">
        <f>7+7+7+6+3</f>
        <v>30</v>
      </c>
      <c r="M15" s="42">
        <f>IF(SUM(J15:L15)=0,"",SUM(J15:L15))</f>
        <v>114</v>
      </c>
      <c r="N15" s="44">
        <f>IF(SUM(I15,M15)=0,"",SUM(I15,M15))</f>
        <v>201</v>
      </c>
      <c r="O15" s="39">
        <f>9+7+7+7+0</f>
        <v>30</v>
      </c>
      <c r="P15" s="40">
        <f>9+9+8+8+7</f>
        <v>41</v>
      </c>
      <c r="Q15" s="41">
        <f>10+10+6+0+0</f>
        <v>26</v>
      </c>
      <c r="R15" s="42">
        <f>IF(SUM(O15:Q15)=0,"",SUM(O15:Q15))</f>
        <v>97</v>
      </c>
      <c r="S15" s="43">
        <f>10+10+9+8+8</f>
        <v>45</v>
      </c>
      <c r="T15" s="40">
        <f>10+8+7+6+6</f>
        <v>37</v>
      </c>
      <c r="U15" s="41">
        <f>10+8+7+7+0</f>
        <v>32</v>
      </c>
      <c r="V15" s="42">
        <f>IF(SUM(S15:U15)=0,"",SUM(S15:U15))</f>
        <v>114</v>
      </c>
      <c r="W15" s="44">
        <f>IF(SUM(R15,V15)=0,"",SUM(R15,V15))</f>
        <v>211</v>
      </c>
      <c r="X15" s="34">
        <f>IF(SUM(I15,M15,R15,V15)=0,"",SUM(N15,W15))</f>
        <v>412</v>
      </c>
      <c r="Y15" s="45"/>
    </row>
    <row r="16" spans="1:25" ht="18" customHeight="1" x14ac:dyDescent="0.25">
      <c r="A16" s="46">
        <v>8</v>
      </c>
      <c r="B16" s="35" t="s">
        <v>33</v>
      </c>
      <c r="C16" s="36" t="s">
        <v>24</v>
      </c>
      <c r="D16" s="37">
        <v>1943</v>
      </c>
      <c r="E16" s="38" t="s">
        <v>34</v>
      </c>
      <c r="F16" s="39">
        <f>9+9+9+9+8</f>
        <v>44</v>
      </c>
      <c r="G16" s="40">
        <f>8+8+8+7+7</f>
        <v>38</v>
      </c>
      <c r="H16" s="41">
        <f>6+5+5+5+4</f>
        <v>25</v>
      </c>
      <c r="I16" s="42">
        <f>IF(SUM(F16:H16)=0,"",SUM(F16:H16))</f>
        <v>107</v>
      </c>
      <c r="J16" s="43">
        <f>10+10+9+9+9</f>
        <v>47</v>
      </c>
      <c r="K16" s="40">
        <f>8+8+8+8+8</f>
        <v>40</v>
      </c>
      <c r="L16" s="41">
        <f>7+7+7+6+6</f>
        <v>33</v>
      </c>
      <c r="M16" s="42">
        <f>IF(SUM(J16:L16)=0,"",SUM(J16:L16))</f>
        <v>120</v>
      </c>
      <c r="N16" s="44">
        <f>IF(SUM(I16,M16)=0,"",SUM(I16,M16))</f>
        <v>227</v>
      </c>
      <c r="O16" s="39">
        <f>10+8+7+6+6</f>
        <v>37</v>
      </c>
      <c r="P16" s="40">
        <f>9+8+7+5+0</f>
        <v>29</v>
      </c>
      <c r="Q16" s="41">
        <f>9+8+7+0+0</f>
        <v>24</v>
      </c>
      <c r="R16" s="42">
        <f>IF(SUM(O16:Q16)=0,"",SUM(O16:Q16))</f>
        <v>90</v>
      </c>
      <c r="S16" s="43">
        <f>10+9+8+8+0</f>
        <v>35</v>
      </c>
      <c r="T16" s="40">
        <f>6+5+5+5+0</f>
        <v>21</v>
      </c>
      <c r="U16" s="41">
        <f>9+8+7+5+5</f>
        <v>34</v>
      </c>
      <c r="V16" s="42">
        <f>IF(SUM(S16:U16)=0,"",SUM(S16:U16))</f>
        <v>90</v>
      </c>
      <c r="W16" s="44">
        <f>IF(SUM(R16,V16)=0,"",SUM(R16,V16))</f>
        <v>180</v>
      </c>
      <c r="X16" s="34">
        <f>IF(SUM(I16,M16,R16,V16)=0,"",SUM(N16,W16))</f>
        <v>407</v>
      </c>
      <c r="Y16" s="45"/>
    </row>
    <row r="17" spans="1:25" ht="18" customHeight="1" x14ac:dyDescent="0.25">
      <c r="A17" s="46"/>
      <c r="B17" s="35"/>
      <c r="C17" s="36"/>
      <c r="D17" s="37"/>
      <c r="E17" s="38"/>
      <c r="F17" s="39"/>
      <c r="G17" s="40"/>
      <c r="H17" s="41"/>
      <c r="I17" s="42" t="str">
        <f>IF(SUM(F17:H17)=0,"",SUM(F17:H17))</f>
        <v/>
      </c>
      <c r="J17" s="43"/>
      <c r="K17" s="40"/>
      <c r="L17" s="41"/>
      <c r="M17" s="42" t="str">
        <f>IF(SUM(J17:L17)=0,"",SUM(J17:L17))</f>
        <v/>
      </c>
      <c r="N17" s="44" t="str">
        <f>IF(SUM(I17,M17)=0,"",SUM(I17,M17))</f>
        <v/>
      </c>
      <c r="O17" s="39"/>
      <c r="P17" s="40"/>
      <c r="Q17" s="41"/>
      <c r="R17" s="42" t="str">
        <f>IF(SUM(O17:Q17)=0,"",SUM(O17:Q17))</f>
        <v/>
      </c>
      <c r="S17" s="43"/>
      <c r="T17" s="40"/>
      <c r="U17" s="41"/>
      <c r="V17" s="42" t="str">
        <f>IF(SUM(S17:U17)=0,"",SUM(S17:U17))</f>
        <v/>
      </c>
      <c r="W17" s="44" t="str">
        <f>IF(SUM(R17,V17)=0,"",SUM(R17,V17))</f>
        <v/>
      </c>
      <c r="X17" s="34" t="str">
        <f>IF(SUM(I17,M17,R17,V17)=0,"",SUM(N17,W17))</f>
        <v/>
      </c>
      <c r="Y17" s="45"/>
    </row>
    <row r="18" spans="1:25" ht="18" customHeight="1" x14ac:dyDescent="0.25">
      <c r="A18" s="46"/>
      <c r="B18" s="35"/>
      <c r="C18" s="36"/>
      <c r="D18" s="37"/>
      <c r="E18" s="38"/>
      <c r="F18" s="39"/>
      <c r="G18" s="40"/>
      <c r="H18" s="41"/>
      <c r="I18" s="42" t="str">
        <f>IF(SUM(F18:H18)=0,"",SUM(F18:H18))</f>
        <v/>
      </c>
      <c r="J18" s="43"/>
      <c r="K18" s="40"/>
      <c r="L18" s="41"/>
      <c r="M18" s="42" t="str">
        <f>IF(SUM(J18:L18)=0,"",SUM(J18:L18))</f>
        <v/>
      </c>
      <c r="N18" s="44" t="str">
        <f>IF(SUM(I18,M18)=0,"",SUM(I18,M18))</f>
        <v/>
      </c>
      <c r="O18" s="39"/>
      <c r="P18" s="40"/>
      <c r="Q18" s="41"/>
      <c r="R18" s="42" t="str">
        <f>IF(SUM(O18:Q18)=0,"",SUM(O18:Q18))</f>
        <v/>
      </c>
      <c r="S18" s="43"/>
      <c r="T18" s="40"/>
      <c r="U18" s="41"/>
      <c r="V18" s="42" t="str">
        <f>IF(SUM(S18:U18)=0,"",SUM(S18:U18))</f>
        <v/>
      </c>
      <c r="W18" s="44" t="str">
        <f>IF(SUM(R18,V18)=0,"",SUM(R18,V18))</f>
        <v/>
      </c>
      <c r="X18" s="34" t="str">
        <f>IF(SUM(I18,M18,R18,V18)=0,"",SUM(N18,W18))</f>
        <v/>
      </c>
      <c r="Y18" s="45"/>
    </row>
    <row r="19" spans="1:25" ht="18" customHeight="1" x14ac:dyDescent="0.25">
      <c r="A19" s="34"/>
      <c r="B19" s="35"/>
      <c r="C19" s="36"/>
      <c r="D19" s="37"/>
      <c r="E19" s="38"/>
      <c r="F19" s="39"/>
      <c r="G19" s="40"/>
      <c r="H19" s="41"/>
      <c r="I19" s="42" t="str">
        <f>IF(SUM(F19:H19)=0,"",SUM(F19:H19))</f>
        <v/>
      </c>
      <c r="J19" s="43"/>
      <c r="K19" s="40"/>
      <c r="L19" s="41"/>
      <c r="M19" s="42" t="str">
        <f>IF(SUM(J19:L19)=0,"",SUM(J19:L19))</f>
        <v/>
      </c>
      <c r="N19" s="44" t="str">
        <f>IF(SUM(I19,M19)=0,"",SUM(I19,M19))</f>
        <v/>
      </c>
      <c r="O19" s="39"/>
      <c r="P19" s="40"/>
      <c r="Q19" s="41"/>
      <c r="R19" s="42" t="str">
        <f>IF(SUM(O19:Q19)=0,"",SUM(O19:Q19))</f>
        <v/>
      </c>
      <c r="S19" s="43"/>
      <c r="T19" s="40"/>
      <c r="U19" s="41"/>
      <c r="V19" s="42" t="str">
        <f>IF(SUM(S19:U19)=0,"",SUM(S19:U19))</f>
        <v/>
      </c>
      <c r="W19" s="44" t="str">
        <f>IF(SUM(R19,V19)=0,"",SUM(R19,V19))</f>
        <v/>
      </c>
      <c r="X19" s="34" t="str">
        <f>IF(SUM(I19,M19,R19,V19)=0,"",SUM(N19,W19))</f>
        <v/>
      </c>
      <c r="Y19" s="45"/>
    </row>
    <row r="20" spans="1:25" ht="18" customHeight="1" x14ac:dyDescent="0.25">
      <c r="A20" s="46"/>
      <c r="B20" s="35"/>
      <c r="C20" s="36"/>
      <c r="D20" s="37"/>
      <c r="E20" s="38"/>
      <c r="F20" s="39"/>
      <c r="G20" s="40"/>
      <c r="H20" s="41"/>
      <c r="I20" s="42" t="str">
        <f>IF(SUM(F20:H20)=0,"",SUM(F20:H20))</f>
        <v/>
      </c>
      <c r="J20" s="43"/>
      <c r="K20" s="40"/>
      <c r="L20" s="41"/>
      <c r="M20" s="42" t="str">
        <f>IF(SUM(J20:L20)=0,"",SUM(J20:L20))</f>
        <v/>
      </c>
      <c r="N20" s="44" t="str">
        <f>IF(SUM(I20,M20)=0,"",SUM(I20,M20))</f>
        <v/>
      </c>
      <c r="O20" s="39"/>
      <c r="P20" s="40"/>
      <c r="Q20" s="41"/>
      <c r="R20" s="42" t="str">
        <f>IF(SUM(O20:Q20)=0,"",SUM(O20:Q20))</f>
        <v/>
      </c>
      <c r="S20" s="43"/>
      <c r="T20" s="40"/>
      <c r="U20" s="41"/>
      <c r="V20" s="42" t="str">
        <f>IF(SUM(S20:U20)=0,"",SUM(S20:U20))</f>
        <v/>
      </c>
      <c r="W20" s="44" t="str">
        <f>IF(SUM(R20,V20)=0,"",SUM(R20,V20))</f>
        <v/>
      </c>
      <c r="X20" s="34" t="str">
        <f>IF(SUM(I20,M20,R20,V20)=0,"",SUM(N20,W20))</f>
        <v/>
      </c>
      <c r="Y20" s="45"/>
    </row>
    <row r="21" spans="1:25" ht="18" customHeight="1" x14ac:dyDescent="0.25">
      <c r="A21" s="46"/>
      <c r="B21" s="35"/>
      <c r="C21" s="36"/>
      <c r="D21" s="37"/>
      <c r="E21" s="38"/>
      <c r="F21" s="39"/>
      <c r="G21" s="40"/>
      <c r="H21" s="41"/>
      <c r="I21" s="42" t="str">
        <f>IF(SUM(F21:H21)=0,"",SUM(F21:H21))</f>
        <v/>
      </c>
      <c r="J21" s="43"/>
      <c r="K21" s="40"/>
      <c r="L21" s="41"/>
      <c r="M21" s="42" t="str">
        <f>IF(SUM(J21:L21)=0,"",SUM(J21:L21))</f>
        <v/>
      </c>
      <c r="N21" s="44" t="str">
        <f>IF(SUM(I21,M21)=0,"",SUM(I21,M21))</f>
        <v/>
      </c>
      <c r="O21" s="39"/>
      <c r="P21" s="40"/>
      <c r="Q21" s="41"/>
      <c r="R21" s="42" t="str">
        <f>IF(SUM(O21:Q21)=0,"",SUM(O21:Q21))</f>
        <v/>
      </c>
      <c r="S21" s="43"/>
      <c r="T21" s="40"/>
      <c r="U21" s="41"/>
      <c r="V21" s="42" t="str">
        <f>IF(SUM(S21:U21)=0,"",SUM(S21:U21))</f>
        <v/>
      </c>
      <c r="W21" s="44" t="str">
        <f>IF(SUM(R21,V21)=0,"",SUM(R21,V21))</f>
        <v/>
      </c>
      <c r="X21" s="34" t="str">
        <f>IF(SUM(I21,M21,R21,V21)=0,"",SUM(N21,W21))</f>
        <v/>
      </c>
      <c r="Y21" s="45"/>
    </row>
    <row r="22" spans="1:25" ht="18" customHeight="1" x14ac:dyDescent="0.25">
      <c r="A22" s="46"/>
      <c r="B22" s="35"/>
      <c r="C22" s="36"/>
      <c r="D22" s="37"/>
      <c r="E22" s="38"/>
      <c r="F22" s="39"/>
      <c r="G22" s="40"/>
      <c r="H22" s="41"/>
      <c r="I22" s="42" t="str">
        <f>IF(SUM(F22:H22)=0,"",SUM(F22:H22))</f>
        <v/>
      </c>
      <c r="J22" s="43"/>
      <c r="K22" s="40"/>
      <c r="L22" s="41"/>
      <c r="M22" s="42" t="str">
        <f>IF(SUM(J22:L22)=0,"",SUM(J22:L22))</f>
        <v/>
      </c>
      <c r="N22" s="44" t="str">
        <f>IF(SUM(I22,M22)=0,"",SUM(I22,M22))</f>
        <v/>
      </c>
      <c r="O22" s="39"/>
      <c r="P22" s="40"/>
      <c r="Q22" s="41"/>
      <c r="R22" s="42" t="str">
        <f>IF(SUM(O22:Q22)=0,"",SUM(O22:Q22))</f>
        <v/>
      </c>
      <c r="S22" s="43"/>
      <c r="T22" s="40"/>
      <c r="U22" s="41"/>
      <c r="V22" s="42" t="str">
        <f>IF(SUM(S22:U22)=0,"",SUM(S22:U22))</f>
        <v/>
      </c>
      <c r="W22" s="44" t="str">
        <f>IF(SUM(R22,V22)=0,"",SUM(R22,V22))</f>
        <v/>
      </c>
      <c r="X22" s="34" t="str">
        <f>IF(SUM(I22,M22,R22,V22)=0,"",SUM(N22,W22))</f>
        <v/>
      </c>
      <c r="Y22" s="45"/>
    </row>
    <row r="23" spans="1:25" ht="18" customHeight="1" x14ac:dyDescent="0.25">
      <c r="A23" s="46"/>
      <c r="B23" s="35"/>
      <c r="C23" s="36"/>
      <c r="D23" s="37"/>
      <c r="E23" s="38"/>
      <c r="F23" s="39"/>
      <c r="G23" s="40"/>
      <c r="H23" s="41"/>
      <c r="I23" s="42" t="str">
        <f>IF(SUM(F23:H23)=0,"",SUM(F23:H23))</f>
        <v/>
      </c>
      <c r="J23" s="43"/>
      <c r="K23" s="40"/>
      <c r="L23" s="41"/>
      <c r="M23" s="42" t="str">
        <f>IF(SUM(J23:L23)=0,"",SUM(J23:L23))</f>
        <v/>
      </c>
      <c r="N23" s="44" t="str">
        <f>IF(SUM(I23,M23)=0,"",SUM(I23,M23))</f>
        <v/>
      </c>
      <c r="O23" s="39"/>
      <c r="P23" s="40"/>
      <c r="Q23" s="41"/>
      <c r="R23" s="42" t="str">
        <f>IF(SUM(O23:Q23)=0,"",SUM(O23:Q23))</f>
        <v/>
      </c>
      <c r="S23" s="43"/>
      <c r="T23" s="40"/>
      <c r="U23" s="41"/>
      <c r="V23" s="42" t="str">
        <f>IF(SUM(S23:U23)=0,"",SUM(S23:U23))</f>
        <v/>
      </c>
      <c r="W23" s="44" t="str">
        <f>IF(SUM(R23,V23)=0,"",SUM(R23,V23))</f>
        <v/>
      </c>
      <c r="X23" s="34" t="str">
        <f>IF(SUM(I23,M23,R23,V23)=0,"",SUM(N23,W23))</f>
        <v/>
      </c>
      <c r="Y23" s="45"/>
    </row>
    <row r="24" spans="1:25" ht="18" customHeight="1" x14ac:dyDescent="0.25">
      <c r="A24" s="46"/>
      <c r="B24" s="35"/>
      <c r="C24" s="36"/>
      <c r="D24" s="37"/>
      <c r="E24" s="38"/>
      <c r="F24" s="39"/>
      <c r="G24" s="40"/>
      <c r="H24" s="41"/>
      <c r="I24" s="42" t="str">
        <f>IF(SUM(F24:H24)=0,"",SUM(F24:H24))</f>
        <v/>
      </c>
      <c r="J24" s="43"/>
      <c r="K24" s="40"/>
      <c r="L24" s="41"/>
      <c r="M24" s="42" t="str">
        <f>IF(SUM(J24:L24)=0,"",SUM(J24:L24))</f>
        <v/>
      </c>
      <c r="N24" s="44" t="str">
        <f>IF(SUM(I24,M24)=0,"",SUM(I24,M24))</f>
        <v/>
      </c>
      <c r="O24" s="39"/>
      <c r="P24" s="40"/>
      <c r="Q24" s="41"/>
      <c r="R24" s="42" t="str">
        <f>IF(SUM(O24:Q24)=0,"",SUM(O24:Q24))</f>
        <v/>
      </c>
      <c r="S24" s="43"/>
      <c r="T24" s="40"/>
      <c r="U24" s="41"/>
      <c r="V24" s="42" t="str">
        <f>IF(SUM(S24:U24)=0,"",SUM(S24:U24))</f>
        <v/>
      </c>
      <c r="W24" s="44" t="str">
        <f>IF(SUM(R24,V24)=0,"",SUM(R24,V24))</f>
        <v/>
      </c>
      <c r="X24" s="34" t="str">
        <f>IF(SUM(I24,M24,R24,V24)=0,"",SUM(N24,W24))</f>
        <v/>
      </c>
      <c r="Y24" s="45"/>
    </row>
    <row r="25" spans="1:25" ht="18" customHeight="1" x14ac:dyDescent="0.25">
      <c r="A25" s="46"/>
      <c r="B25" s="35"/>
      <c r="C25" s="36"/>
      <c r="D25" s="37"/>
      <c r="E25" s="38"/>
      <c r="F25" s="39"/>
      <c r="G25" s="40"/>
      <c r="H25" s="41"/>
      <c r="I25" s="42" t="str">
        <f>IF(SUM(F25:H25)=0,"",SUM(F25:H25))</f>
        <v/>
      </c>
      <c r="J25" s="43"/>
      <c r="K25" s="40"/>
      <c r="L25" s="41"/>
      <c r="M25" s="42" t="str">
        <f>IF(SUM(J25:L25)=0,"",SUM(J25:L25))</f>
        <v/>
      </c>
      <c r="N25" s="44" t="str">
        <f>IF(SUM(I25,M25)=0,"",SUM(I25,M25))</f>
        <v/>
      </c>
      <c r="O25" s="39"/>
      <c r="P25" s="40"/>
      <c r="Q25" s="41"/>
      <c r="R25" s="42" t="str">
        <f>IF(SUM(O25:Q25)=0,"",SUM(O25:Q25))</f>
        <v/>
      </c>
      <c r="S25" s="43"/>
      <c r="T25" s="40"/>
      <c r="U25" s="41"/>
      <c r="V25" s="42" t="str">
        <f>IF(SUM(S25:U25)=0,"",SUM(S25:U25))</f>
        <v/>
      </c>
      <c r="W25" s="44" t="str">
        <f>IF(SUM(R25,V25)=0,"",SUM(R25,V25))</f>
        <v/>
      </c>
      <c r="X25" s="34" t="str">
        <f>IF(SUM(I25,M25,R25,V25)=0,"",SUM(N25,W25))</f>
        <v/>
      </c>
      <c r="Y25" s="45"/>
    </row>
    <row r="26" spans="1:25" ht="18" customHeight="1" x14ac:dyDescent="0.25">
      <c r="A26" s="46"/>
      <c r="B26" s="35"/>
      <c r="C26" s="36"/>
      <c r="D26" s="37"/>
      <c r="E26" s="38"/>
      <c r="F26" s="39"/>
      <c r="G26" s="40"/>
      <c r="H26" s="41"/>
      <c r="I26" s="42" t="str">
        <f>IF(SUM(F26:H26)=0,"",SUM(F26:H26))</f>
        <v/>
      </c>
      <c r="J26" s="43"/>
      <c r="K26" s="40"/>
      <c r="L26" s="41"/>
      <c r="M26" s="42" t="str">
        <f>IF(SUM(J26:L26)=0,"",SUM(J26:L26))</f>
        <v/>
      </c>
      <c r="N26" s="44" t="str">
        <f>IF(SUM(I26,M26)=0,"",SUM(I26,M26))</f>
        <v/>
      </c>
      <c r="O26" s="39"/>
      <c r="P26" s="40"/>
      <c r="Q26" s="41"/>
      <c r="R26" s="42" t="str">
        <f>IF(SUM(O26:Q26)=0,"",SUM(O26:Q26))</f>
        <v/>
      </c>
      <c r="S26" s="43"/>
      <c r="T26" s="40"/>
      <c r="U26" s="41"/>
      <c r="V26" s="42" t="str">
        <f>IF(SUM(S26:U26)=0,"",SUM(S26:U26))</f>
        <v/>
      </c>
      <c r="W26" s="44" t="str">
        <f>IF(SUM(R26,V26)=0,"",SUM(R26,V26))</f>
        <v/>
      </c>
      <c r="X26" s="34" t="str">
        <f>IF(SUM(I26,M26,R26,V26)=0,"",SUM(N26,W26))</f>
        <v/>
      </c>
      <c r="Y26" s="45"/>
    </row>
    <row r="27" spans="1:25" ht="18" customHeight="1" x14ac:dyDescent="0.25">
      <c r="A27" s="46"/>
      <c r="B27" s="35"/>
      <c r="C27" s="36"/>
      <c r="D27" s="37"/>
      <c r="E27" s="38"/>
      <c r="F27" s="39"/>
      <c r="G27" s="40"/>
      <c r="H27" s="41"/>
      <c r="I27" s="42" t="str">
        <f>IF(SUM(F27:H27)=0,"",SUM(F27:H27))</f>
        <v/>
      </c>
      <c r="J27" s="43"/>
      <c r="K27" s="40"/>
      <c r="L27" s="41"/>
      <c r="M27" s="42" t="str">
        <f>IF(SUM(J27:L27)=0,"",SUM(J27:L27))</f>
        <v/>
      </c>
      <c r="N27" s="44" t="str">
        <f>IF(SUM(I27,M27)=0,"",SUM(I27,M27))</f>
        <v/>
      </c>
      <c r="O27" s="39"/>
      <c r="P27" s="40"/>
      <c r="Q27" s="41"/>
      <c r="R27" s="42" t="str">
        <f>IF(SUM(O27:Q27)=0,"",SUM(O27:Q27))</f>
        <v/>
      </c>
      <c r="S27" s="43"/>
      <c r="T27" s="40"/>
      <c r="U27" s="41"/>
      <c r="V27" s="42" t="str">
        <f>IF(SUM(S27:U27)=0,"",SUM(S27:U27))</f>
        <v/>
      </c>
      <c r="W27" s="44" t="str">
        <f>IF(SUM(R27,V27)=0,"",SUM(R27,V27))</f>
        <v/>
      </c>
      <c r="X27" s="34" t="str">
        <f>IF(SUM(I27,M27,R27,V27)=0,"",SUM(N27,W27))</f>
        <v/>
      </c>
      <c r="Y27" s="45"/>
    </row>
    <row r="28" spans="1:25" ht="18" customHeight="1" thickBot="1" x14ac:dyDescent="0.3">
      <c r="A28" s="47"/>
      <c r="B28" s="48"/>
      <c r="C28" s="49"/>
      <c r="D28" s="50"/>
      <c r="E28" s="51"/>
      <c r="F28" s="52"/>
      <c r="G28" s="53"/>
      <c r="H28" s="54"/>
      <c r="I28" s="55" t="str">
        <f>IF(SUM(F28:H28)=0,"",SUM(F28:H28))</f>
        <v/>
      </c>
      <c r="J28" s="56"/>
      <c r="K28" s="53"/>
      <c r="L28" s="54"/>
      <c r="M28" s="55" t="str">
        <f>IF(SUM(J28:L28)=0,"",SUM(J28:L28))</f>
        <v/>
      </c>
      <c r="N28" s="57" t="str">
        <f>IF(SUM(I28,M28)=0,"",SUM(I28,M28))</f>
        <v/>
      </c>
      <c r="O28" s="52"/>
      <c r="P28" s="53"/>
      <c r="Q28" s="54"/>
      <c r="R28" s="55" t="str">
        <f>IF(SUM(O28:Q28)=0,"",SUM(O28:Q28))</f>
        <v/>
      </c>
      <c r="S28" s="56"/>
      <c r="T28" s="53"/>
      <c r="U28" s="54"/>
      <c r="V28" s="55" t="str">
        <f>IF(SUM(S28:U28)=0,"",SUM(S28:U28))</f>
        <v/>
      </c>
      <c r="W28" s="57" t="str">
        <f>IF(SUM(R28,V28)=0,"",SUM(R28,V28))</f>
        <v/>
      </c>
      <c r="X28" s="58" t="str">
        <f>IF(SUM(I28,M28,R28,V28)=0,"",SUM(N28,W28))</f>
        <v/>
      </c>
      <c r="Y28" s="59"/>
    </row>
    <row r="29" spans="1:25" ht="16" thickTop="1" x14ac:dyDescent="0.25">
      <c r="B29" s="5"/>
      <c r="C29" s="60"/>
    </row>
    <row r="30" spans="1:25" ht="15.5" x14ac:dyDescent="0.25">
      <c r="A30" s="5"/>
      <c r="B30" s="5" t="s">
        <v>29</v>
      </c>
      <c r="E30" s="60">
        <v>0.5</v>
      </c>
      <c r="F30" s="1" t="s">
        <v>30</v>
      </c>
      <c r="M30" s="62" t="s">
        <v>31</v>
      </c>
      <c r="N30" s="62"/>
      <c r="O30" s="62"/>
      <c r="P30" s="62"/>
      <c r="Q30" s="63" t="s">
        <v>39</v>
      </c>
      <c r="R30" s="63"/>
      <c r="S30" s="63"/>
      <c r="T30" s="63"/>
      <c r="U30" s="63"/>
      <c r="V30" s="63"/>
      <c r="W30" s="9"/>
      <c r="X30" s="9"/>
    </row>
    <row r="31" spans="1:25" ht="15.5" x14ac:dyDescent="0.25">
      <c r="A31" s="61"/>
      <c r="S31" s="63" t="s">
        <v>40</v>
      </c>
      <c r="T31" s="63"/>
      <c r="W31" s="9"/>
    </row>
    <row r="32" spans="1:25" ht="15.5" x14ac:dyDescent="0.25">
      <c r="A32" s="5"/>
    </row>
    <row r="33" spans="1:1" ht="15.5" x14ac:dyDescent="0.25">
      <c r="A33" s="5"/>
    </row>
    <row r="34" spans="1:1" ht="15.5" x14ac:dyDescent="0.25">
      <c r="A34" s="5"/>
    </row>
  </sheetData>
  <autoFilter ref="A7:Y28" xr:uid="{00000000-0001-0000-0200-000000000000}">
    <filterColumn colId="5" showButton="0"/>
    <filterColumn colId="6" showButton="0"/>
    <filterColumn colId="9" showButton="0"/>
    <filterColumn colId="10" showButton="0"/>
    <filterColumn colId="14" showButton="0"/>
    <filterColumn colId="15" showButton="0"/>
    <filterColumn colId="18" showButton="0"/>
    <filterColumn colId="19" showButton="0"/>
    <sortState xmlns:xlrd2="http://schemas.microsoft.com/office/spreadsheetml/2017/richdata2" ref="A10:Y28">
      <sortCondition ref="A7:A28"/>
    </sortState>
  </autoFilter>
  <mergeCells count="20">
    <mergeCell ref="W7:W8"/>
    <mergeCell ref="X7:X8"/>
    <mergeCell ref="Y7:Y8"/>
    <mergeCell ref="A1:Y1"/>
    <mergeCell ref="A2:Y2"/>
    <mergeCell ref="D4:E4"/>
    <mergeCell ref="A7:A8"/>
    <mergeCell ref="F7:H7"/>
    <mergeCell ref="I7:I8"/>
    <mergeCell ref="J7:L7"/>
    <mergeCell ref="M7:M8"/>
    <mergeCell ref="N7:N8"/>
    <mergeCell ref="O7:Q7"/>
    <mergeCell ref="D5:E5"/>
    <mergeCell ref="M30:P30"/>
    <mergeCell ref="Q30:V30"/>
    <mergeCell ref="S31:T31"/>
    <mergeCell ref="R7:R8"/>
    <mergeCell ref="S7:U7"/>
    <mergeCell ref="V7:V8"/>
  </mergeCells>
  <printOptions horizontalCentered="1"/>
  <pageMargins left="0.39370078740157483" right="0.39370078740157483" top="0.39370078740157483" bottom="0.39370078740157483" header="0.51181102362204722" footer="0.51181102362204722"/>
  <pageSetup paperSize="9" scale="8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30+30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Jerie, Jiri</dc:creator>
  <cp:lastModifiedBy>Jerie, Jiri</cp:lastModifiedBy>
  <cp:lastPrinted>2026-02-14T10:28:27Z</cp:lastPrinted>
  <dcterms:created xsi:type="dcterms:W3CDTF">2023-11-11T07:48:57Z</dcterms:created>
  <dcterms:modified xsi:type="dcterms:W3CDTF">2026-02-14T10:28:32Z</dcterms:modified>
</cp:coreProperties>
</file>